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G5" authorId="0">
      <text>
        <r>
          <rPr>
            <b/>
            <sz val="8"/>
            <rFont val="Tahoma"/>
            <family val="0"/>
          </rPr>
          <t>THREADS PER INCH</t>
        </r>
      </text>
    </comment>
  </commentList>
</comments>
</file>

<file path=xl/sharedStrings.xml><?xml version="1.0" encoding="utf-8"?>
<sst xmlns="http://schemas.openxmlformats.org/spreadsheetml/2006/main" count="50" uniqueCount="23">
  <si>
    <t>OUTSIDE DIAMETER</t>
  </si>
  <si>
    <t>PITCH</t>
  </si>
  <si>
    <t>BOLT - EXTERNAL THREAD</t>
  </si>
  <si>
    <t>NUT - INTERNAL THREAD</t>
  </si>
  <si>
    <t>THREAD DEPTH -SHARP VEE</t>
  </si>
  <si>
    <t>THREAD DEPTH - SHARP VEE</t>
  </si>
  <si>
    <t>THREADS PER INCH</t>
  </si>
  <si>
    <t>"</t>
  </si>
  <si>
    <t>mm</t>
  </si>
  <si>
    <t>DEPTH IN INCHES</t>
  </si>
  <si>
    <t>DIAMETER IN INCHES</t>
  </si>
  <si>
    <t>DEPTH IN METRIC</t>
  </si>
  <si>
    <t>NUT HOLE DIA.</t>
  </si>
  <si>
    <t>DIAMETER IN METRIC</t>
  </si>
  <si>
    <t>SHERLINE PRODUCTS INC.    VISTA CA USA</t>
  </si>
  <si>
    <t>HANDY CALCULATOR FOR DIMENSIONS NEEDED TO SINGLE POINT STANDARD 60° THREADS</t>
  </si>
  <si>
    <t>THREAD DEPTH - WITH P/8 FLAT</t>
  </si>
  <si>
    <t>www.sherline.com</t>
  </si>
  <si>
    <t>INCH 60°THREADS</t>
  </si>
  <si>
    <r>
      <t>METRIC 60°</t>
    </r>
    <r>
      <rPr>
        <b/>
        <sz val="17.6"/>
        <rFont val="Arial"/>
        <family val="0"/>
      </rPr>
      <t xml:space="preserve"> THREADS</t>
    </r>
  </si>
  <si>
    <t xml:space="preserve">    PITCH</t>
  </si>
  <si>
    <t xml:space="preserve">TPI       </t>
  </si>
  <si>
    <r>
      <t xml:space="preserve">THIS CALCULATOR REQUIRES ONLY TWO INPUTS: OD, TPI or PITCH. I WROTE THE EXCEL PROGRAM BECAUSE I COULDN'T FIND A SIMPLE WAY OF DETERMINING THE HOLE SIZE FOR A NUT FOR NON STANDARD THREADS. IT HAS TWO SEPARATE CALCULATORS FOR INCH OR METRIC THREADS. THE EXCEL SHEET WILL ONLY ALLOW THESE REQUIRED INPUTS. FOR CONVENIENCE I PRODUCED BOTH METRIC AND INCH ANSWERS; HOWEVER, I USED THE SAME CONSTANTS FOR CALCULATIONS IN BOTH PROGRAMS. THESE ANSWERS ARE ONLY INTENDED FOR GENERAL SHOP USE. </t>
    </r>
    <r>
      <rPr>
        <b/>
        <sz val="8"/>
        <rFont val="Arial"/>
        <family val="2"/>
      </rPr>
      <t>REMEMBER, THREADS, ESPECIALLY METRIC CAN HAVE COMPLEX SPECIFICATIONS AND IT'S UP TO YOU TO DETERMINE THE VALUE OF MY CALCULATIONS</t>
    </r>
    <r>
      <rPr>
        <sz val="8"/>
        <rFont val="Arial"/>
        <family val="0"/>
      </rPr>
      <t>. I BELIEVE YOU'LL FIND THE CALCULATOR USEFUL AND PLEASE EMAIL ME AT joe(at)sherline.com IF YOU FIND ANY ERRORS.  JOE MARTIN -  JANUARY 2007                                                                                                                                Joe Martin or Sherline Products Inc. are not responsible for errors that could cause major problems to the end user. I developed the program for my own use and believed it would be useful to others. If you'd like to add this calculator to your website contact Craig at Sherline.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</si>
</sst>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6"/>
      <color indexed="9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7.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2" borderId="0" xfId="0" applyNumberFormat="1" applyFont="1" applyFill="1" applyBorder="1" applyAlignment="1" applyProtection="1">
      <alignment horizontal="right" vertical="center"/>
      <protection hidden="1"/>
    </xf>
    <xf numFmtId="164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/>
      <protection hidden="1"/>
    </xf>
    <xf numFmtId="2" fontId="4" fillId="3" borderId="2" xfId="0" applyNumberFormat="1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3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64" fontId="4" fillId="3" borderId="0" xfId="0" applyNumberFormat="1" applyFont="1" applyFill="1" applyBorder="1" applyAlignment="1" applyProtection="1">
      <alignment horizontal="right" vertical="center"/>
      <protection hidden="1"/>
    </xf>
    <xf numFmtId="164" fontId="4" fillId="4" borderId="3" xfId="0" applyNumberFormat="1" applyFont="1" applyFill="1" applyBorder="1" applyAlignment="1" applyProtection="1">
      <alignment horizontal="center" vertical="center"/>
      <protection hidden="1" locked="0"/>
    </xf>
    <xf numFmtId="2" fontId="4" fillId="5" borderId="3" xfId="0" applyNumberFormat="1" applyFont="1" applyFill="1" applyBorder="1" applyAlignment="1" applyProtection="1">
      <alignment horizontal="center" vertical="center"/>
      <protection hidden="1" locked="0"/>
    </xf>
    <xf numFmtId="2" fontId="4" fillId="4" borderId="3" xfId="0" applyNumberFormat="1" applyFont="1" applyFill="1" applyBorder="1" applyAlignment="1" applyProtection="1">
      <alignment horizontal="center" vertical="center"/>
      <protection hidden="1" locked="0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2" fontId="6" fillId="3" borderId="2" xfId="0" applyNumberFormat="1" applyFont="1" applyFill="1" applyBorder="1" applyAlignment="1" applyProtection="1">
      <alignment horizontal="center" vertical="center"/>
      <protection hidden="1"/>
    </xf>
    <xf numFmtId="2" fontId="6" fillId="3" borderId="0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4" fillId="2" borderId="5" xfId="0" applyNumberFormat="1" applyFont="1" applyFill="1" applyBorder="1" applyAlignment="1" applyProtection="1">
      <alignment horizontal="right" vertical="center"/>
      <protection hidden="1"/>
    </xf>
    <xf numFmtId="164" fontId="4" fillId="2" borderId="6" xfId="0" applyNumberFormat="1" applyFont="1" applyFill="1" applyBorder="1" applyAlignment="1" applyProtection="1">
      <alignment horizontal="left" vertical="center"/>
      <protection hidden="1"/>
    </xf>
    <xf numFmtId="2" fontId="4" fillId="3" borderId="4" xfId="0" applyNumberFormat="1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right" vertical="center"/>
      <protection hidden="1"/>
    </xf>
    <xf numFmtId="0" fontId="4" fillId="3" borderId="6" xfId="0" applyFont="1" applyFill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 vertical="center" wrapText="1"/>
    </xf>
    <xf numFmtId="0" fontId="4" fillId="3" borderId="2" xfId="0" applyFont="1" applyFill="1" applyBorder="1" applyAlignment="1" applyProtection="1">
      <alignment/>
      <protection hidden="1" locked="0"/>
    </xf>
    <xf numFmtId="0" fontId="6" fillId="3" borderId="0" xfId="0" applyFont="1" applyFill="1" applyBorder="1" applyAlignment="1" applyProtection="1">
      <alignment/>
      <protection hidden="1"/>
    </xf>
    <xf numFmtId="164" fontId="4" fillId="2" borderId="1" xfId="0" applyNumberFormat="1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2" fontId="4" fillId="2" borderId="0" xfId="0" applyNumberFormat="1" applyFont="1" applyFill="1" applyBorder="1" applyAlignment="1" applyProtection="1">
      <alignment vertical="top"/>
      <protection hidden="1"/>
    </xf>
    <xf numFmtId="2" fontId="4" fillId="3" borderId="2" xfId="0" applyNumberFormat="1" applyFont="1" applyFill="1" applyBorder="1" applyAlignment="1" applyProtection="1">
      <alignment horizontal="right" vertical="center"/>
      <protection hidden="1" locked="0"/>
    </xf>
    <xf numFmtId="0" fontId="4" fillId="3" borderId="1" xfId="0" applyFont="1" applyFill="1" applyBorder="1" applyAlignment="1" applyProtection="1">
      <alignment horizontal="right"/>
      <protection hidden="1" locked="0"/>
    </xf>
    <xf numFmtId="2" fontId="4" fillId="0" borderId="0" xfId="0" applyNumberFormat="1" applyFont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horizontal="right" vertical="top"/>
      <protection hidden="1"/>
    </xf>
    <xf numFmtId="0" fontId="0" fillId="6" borderId="6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0" fillId="6" borderId="0" xfId="20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6" fillId="2" borderId="2" xfId="0" applyNumberFormat="1" applyFont="1" applyFill="1" applyBorder="1" applyAlignment="1" applyProtection="1">
      <alignment horizontal="left" vertical="center"/>
      <protection hidden="1"/>
    </xf>
    <xf numFmtId="164" fontId="6" fillId="2" borderId="0" xfId="0" applyNumberFormat="1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2" fontId="6" fillId="3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2" fontId="6" fillId="3" borderId="2" xfId="0" applyNumberFormat="1" applyFont="1" applyFill="1" applyBorder="1" applyAlignment="1" applyProtection="1">
      <alignment horizontal="left" vertical="center"/>
      <protection hidden="1"/>
    </xf>
    <xf numFmtId="2" fontId="6" fillId="3" borderId="0" xfId="0" applyNumberFormat="1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6" borderId="13" xfId="0" applyFont="1" applyFill="1" applyBorder="1" applyAlignment="1" applyProtection="1">
      <alignment/>
      <protection hidden="1"/>
    </xf>
    <xf numFmtId="2" fontId="3" fillId="3" borderId="10" xfId="0" applyNumberFormat="1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erline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workbookViewId="0" topLeftCell="A1">
      <selection activeCell="F10" sqref="F10"/>
    </sheetView>
  </sheetViews>
  <sheetFormatPr defaultColWidth="9.140625" defaultRowHeight="12.75"/>
  <cols>
    <col min="1" max="1" width="2.421875" style="4" customWidth="1"/>
    <col min="2" max="2" width="30.28125" style="5" customWidth="1"/>
    <col min="3" max="3" width="13.8515625" style="5" customWidth="1"/>
    <col min="4" max="4" width="4.00390625" style="7" customWidth="1"/>
    <col min="5" max="5" width="2.421875" style="4" customWidth="1"/>
    <col min="6" max="6" width="31.00390625" style="6" customWidth="1"/>
    <col min="7" max="7" width="18.421875" style="6" customWidth="1"/>
    <col min="8" max="8" width="4.140625" style="4" customWidth="1"/>
    <col min="9" max="9" width="2.421875" style="4" customWidth="1"/>
    <col min="10" max="16384" width="9.140625" style="4" customWidth="1"/>
  </cols>
  <sheetData>
    <row r="1" spans="1:9" ht="20.25">
      <c r="A1" s="69" t="s">
        <v>14</v>
      </c>
      <c r="B1" s="70"/>
      <c r="C1" s="70"/>
      <c r="D1" s="70"/>
      <c r="E1" s="70"/>
      <c r="F1" s="70"/>
      <c r="G1" s="70"/>
      <c r="H1" s="70"/>
      <c r="I1" s="71"/>
    </row>
    <row r="2" spans="1:9" ht="12.75" customHeight="1">
      <c r="A2" s="20"/>
      <c r="B2" s="57" t="s">
        <v>17</v>
      </c>
      <c r="C2" s="58"/>
      <c r="D2" s="58"/>
      <c r="E2" s="58"/>
      <c r="F2" s="58"/>
      <c r="G2" s="58"/>
      <c r="H2" s="58"/>
      <c r="I2" s="21"/>
    </row>
    <row r="3" spans="1:9" ht="18.75" customHeight="1">
      <c r="A3" s="72" t="s">
        <v>15</v>
      </c>
      <c r="B3" s="73"/>
      <c r="C3" s="73"/>
      <c r="D3" s="73"/>
      <c r="E3" s="73"/>
      <c r="F3" s="73"/>
      <c r="G3" s="73"/>
      <c r="H3" s="73"/>
      <c r="I3" s="74"/>
    </row>
    <row r="4" spans="1:9" ht="20.25" customHeight="1">
      <c r="A4" s="75"/>
      <c r="B4" s="79" t="s">
        <v>18</v>
      </c>
      <c r="C4" s="80"/>
      <c r="D4" s="81"/>
      <c r="E4" s="75"/>
      <c r="F4" s="76" t="s">
        <v>19</v>
      </c>
      <c r="G4" s="77"/>
      <c r="H4" s="78"/>
      <c r="I4" s="75"/>
    </row>
    <row r="5" spans="1:9" ht="15.75">
      <c r="A5" s="75"/>
      <c r="B5" s="22" t="s">
        <v>0</v>
      </c>
      <c r="C5" s="59" t="s">
        <v>20</v>
      </c>
      <c r="D5" s="60"/>
      <c r="E5" s="75"/>
      <c r="F5" s="23" t="s">
        <v>0</v>
      </c>
      <c r="G5" s="64" t="s">
        <v>21</v>
      </c>
      <c r="H5" s="65"/>
      <c r="I5" s="75"/>
    </row>
    <row r="6" spans="1:9" ht="12.75">
      <c r="A6" s="75"/>
      <c r="B6" s="17">
        <v>0</v>
      </c>
      <c r="C6" s="40">
        <f>IF(B8=0,0,IF(B8&gt;0,1/B8))</f>
        <v>0</v>
      </c>
      <c r="D6" s="34" t="s">
        <v>7</v>
      </c>
      <c r="E6" s="75"/>
      <c r="F6" s="19">
        <v>0</v>
      </c>
      <c r="G6" s="37">
        <f>IF(F8=0,0,IF(F8&gt;0,1/(F8*0.03937)))</f>
        <v>25.4000508001016</v>
      </c>
      <c r="H6" s="38"/>
      <c r="I6" s="75"/>
    </row>
    <row r="7" spans="1:9" ht="15.75">
      <c r="A7" s="75"/>
      <c r="B7" s="22" t="s">
        <v>6</v>
      </c>
      <c r="C7" s="36">
        <f>C6/0.03937</f>
        <v>0</v>
      </c>
      <c r="D7" s="34" t="s">
        <v>8</v>
      </c>
      <c r="E7" s="75"/>
      <c r="F7" s="24" t="s">
        <v>1</v>
      </c>
      <c r="G7" s="33"/>
      <c r="H7" s="10"/>
      <c r="I7" s="75"/>
    </row>
    <row r="8" spans="1:9" ht="12.75">
      <c r="A8" s="75"/>
      <c r="B8" s="18">
        <v>0</v>
      </c>
      <c r="C8" s="35"/>
      <c r="D8" s="34"/>
      <c r="E8" s="75"/>
      <c r="F8" s="18">
        <v>1</v>
      </c>
      <c r="G8" s="32"/>
      <c r="H8" s="10"/>
      <c r="I8" s="75"/>
    </row>
    <row r="9" spans="1:9" ht="14.25" customHeight="1">
      <c r="A9" s="75"/>
      <c r="B9" s="61" t="s">
        <v>2</v>
      </c>
      <c r="C9" s="62"/>
      <c r="D9" s="63"/>
      <c r="E9" s="75"/>
      <c r="F9" s="66" t="s">
        <v>2</v>
      </c>
      <c r="G9" s="67"/>
      <c r="H9" s="68"/>
      <c r="I9" s="75"/>
    </row>
    <row r="10" spans="1:9" ht="12.75">
      <c r="A10" s="75"/>
      <c r="B10" s="12" t="s">
        <v>16</v>
      </c>
      <c r="C10" s="8">
        <f>C6*0.6496</f>
        <v>0</v>
      </c>
      <c r="D10" s="9" t="s">
        <v>7</v>
      </c>
      <c r="E10" s="75"/>
      <c r="F10" s="11" t="s">
        <v>16</v>
      </c>
      <c r="G10" s="13">
        <f>F8*0.6496</f>
        <v>0.6496</v>
      </c>
      <c r="H10" s="10" t="s">
        <v>8</v>
      </c>
      <c r="I10" s="75"/>
    </row>
    <row r="11" spans="1:9" ht="12.75">
      <c r="A11" s="75"/>
      <c r="B11" s="14" t="s">
        <v>11</v>
      </c>
      <c r="C11" s="15">
        <f>C10/0.03937</f>
        <v>0</v>
      </c>
      <c r="D11" s="9" t="s">
        <v>8</v>
      </c>
      <c r="E11" s="75"/>
      <c r="F11" s="11" t="s">
        <v>9</v>
      </c>
      <c r="G11" s="16">
        <f>G10*0.03937</f>
        <v>0.025574752</v>
      </c>
      <c r="H11" s="10" t="s">
        <v>7</v>
      </c>
      <c r="I11" s="75"/>
    </row>
    <row r="12" spans="1:9" ht="12.75">
      <c r="A12" s="75"/>
      <c r="B12" s="12" t="s">
        <v>5</v>
      </c>
      <c r="C12" s="8">
        <f>C6*0.7578</f>
        <v>0</v>
      </c>
      <c r="D12" s="9" t="s">
        <v>7</v>
      </c>
      <c r="E12" s="75"/>
      <c r="F12" s="11" t="s">
        <v>5</v>
      </c>
      <c r="G12" s="13">
        <f>F8*0.7578</f>
        <v>0.7578</v>
      </c>
      <c r="H12" s="10" t="s">
        <v>8</v>
      </c>
      <c r="I12" s="75"/>
    </row>
    <row r="13" spans="1:9" ht="14.25" customHeight="1">
      <c r="A13" s="75"/>
      <c r="B13" s="14" t="s">
        <v>11</v>
      </c>
      <c r="C13" s="15">
        <f>C12/0.03937</f>
        <v>0</v>
      </c>
      <c r="D13" s="9" t="s">
        <v>8</v>
      </c>
      <c r="E13" s="75"/>
      <c r="F13" s="11" t="s">
        <v>9</v>
      </c>
      <c r="G13" s="16">
        <f>G12*0.03937</f>
        <v>0.029834586000000003</v>
      </c>
      <c r="H13" s="10" t="s">
        <v>7</v>
      </c>
      <c r="I13" s="75"/>
    </row>
    <row r="14" spans="1:9" ht="15.75">
      <c r="A14" s="75"/>
      <c r="B14" s="61" t="s">
        <v>3</v>
      </c>
      <c r="C14" s="62"/>
      <c r="D14" s="63"/>
      <c r="E14" s="75"/>
      <c r="F14" s="66" t="s">
        <v>3</v>
      </c>
      <c r="G14" s="67"/>
      <c r="H14" s="68"/>
      <c r="I14" s="75"/>
    </row>
    <row r="15" spans="1:9" ht="12.75">
      <c r="A15" s="75"/>
      <c r="B15" s="12" t="s">
        <v>12</v>
      </c>
      <c r="C15" s="8">
        <f>B6-(2*(0.5412*C6))</f>
        <v>0</v>
      </c>
      <c r="D15" s="9" t="s">
        <v>7</v>
      </c>
      <c r="E15" s="75"/>
      <c r="F15" s="11" t="s">
        <v>12</v>
      </c>
      <c r="G15" s="13">
        <f>F6-(2*(0.5412*F8))</f>
        <v>-1.0824</v>
      </c>
      <c r="H15" s="10" t="s">
        <v>8</v>
      </c>
      <c r="I15" s="75"/>
    </row>
    <row r="16" spans="1:9" ht="12.75">
      <c r="A16" s="75"/>
      <c r="B16" s="14" t="s">
        <v>13</v>
      </c>
      <c r="C16" s="15">
        <f>C15/0.03937</f>
        <v>0</v>
      </c>
      <c r="D16" s="9" t="s">
        <v>8</v>
      </c>
      <c r="E16" s="75"/>
      <c r="F16" s="11" t="s">
        <v>10</v>
      </c>
      <c r="G16" s="16">
        <f>G15*0.03937</f>
        <v>-0.042614088</v>
      </c>
      <c r="H16" s="10" t="s">
        <v>7</v>
      </c>
      <c r="I16" s="75"/>
    </row>
    <row r="17" spans="1:9" ht="12.75">
      <c r="A17" s="75"/>
      <c r="B17" s="12" t="s">
        <v>5</v>
      </c>
      <c r="C17" s="8">
        <f>C6*0.6496</f>
        <v>0</v>
      </c>
      <c r="D17" s="9" t="s">
        <v>7</v>
      </c>
      <c r="E17" s="75"/>
      <c r="F17" s="11" t="s">
        <v>4</v>
      </c>
      <c r="G17" s="13">
        <f>F8*0.6496</f>
        <v>0.6496</v>
      </c>
      <c r="H17" s="10" t="s">
        <v>8</v>
      </c>
      <c r="I17" s="75"/>
    </row>
    <row r="18" spans="1:9" ht="12.75">
      <c r="A18" s="75"/>
      <c r="B18" s="25" t="s">
        <v>11</v>
      </c>
      <c r="C18" s="26">
        <f>C17/0.03937</f>
        <v>0</v>
      </c>
      <c r="D18" s="27" t="s">
        <v>8</v>
      </c>
      <c r="E18" s="75"/>
      <c r="F18" s="28" t="s">
        <v>9</v>
      </c>
      <c r="G18" s="29">
        <f>G17*0.03937</f>
        <v>0.025574752</v>
      </c>
      <c r="H18" s="30" t="s">
        <v>7</v>
      </c>
      <c r="I18" s="75"/>
    </row>
    <row r="19" spans="1:9" ht="9" customHeight="1">
      <c r="A19" s="55"/>
      <c r="B19" s="56"/>
      <c r="C19" s="56"/>
      <c r="D19" s="56"/>
      <c r="E19" s="56"/>
      <c r="F19" s="56"/>
      <c r="G19" s="56"/>
      <c r="H19" s="56"/>
      <c r="I19" s="56"/>
    </row>
    <row r="20" spans="1:9" ht="12.75">
      <c r="A20" s="43"/>
      <c r="B20" s="46" t="s">
        <v>22</v>
      </c>
      <c r="C20" s="47"/>
      <c r="D20" s="47"/>
      <c r="E20" s="47"/>
      <c r="F20" s="47"/>
      <c r="G20" s="47"/>
      <c r="H20" s="48"/>
      <c r="I20" s="41"/>
    </row>
    <row r="21" spans="1:9" ht="12.75">
      <c r="A21" s="44"/>
      <c r="B21" s="49"/>
      <c r="C21" s="50"/>
      <c r="D21" s="50"/>
      <c r="E21" s="50"/>
      <c r="F21" s="50"/>
      <c r="G21" s="50"/>
      <c r="H21" s="51"/>
      <c r="I21" s="42"/>
    </row>
    <row r="22" spans="1:9" ht="12.75">
      <c r="A22" s="44"/>
      <c r="B22" s="49"/>
      <c r="C22" s="50"/>
      <c r="D22" s="50"/>
      <c r="E22" s="50"/>
      <c r="F22" s="50"/>
      <c r="G22" s="50"/>
      <c r="H22" s="51"/>
      <c r="I22" s="42"/>
    </row>
    <row r="23" spans="1:9" ht="14.25" customHeight="1">
      <c r="A23" s="44"/>
      <c r="B23" s="49"/>
      <c r="C23" s="50"/>
      <c r="D23" s="50"/>
      <c r="E23" s="50"/>
      <c r="F23" s="50"/>
      <c r="G23" s="50"/>
      <c r="H23" s="51"/>
      <c r="I23" s="42"/>
    </row>
    <row r="24" spans="1:9" ht="57" customHeight="1">
      <c r="A24" s="44"/>
      <c r="B24" s="52"/>
      <c r="C24" s="53"/>
      <c r="D24" s="53"/>
      <c r="E24" s="53"/>
      <c r="F24" s="53"/>
      <c r="G24" s="53"/>
      <c r="H24" s="54"/>
      <c r="I24" s="42"/>
    </row>
    <row r="25" spans="1:9" ht="9" customHeight="1">
      <c r="A25" s="44"/>
      <c r="B25" s="45"/>
      <c r="C25" s="45"/>
      <c r="D25" s="45"/>
      <c r="E25" s="45"/>
      <c r="F25" s="45"/>
      <c r="G25" s="45"/>
      <c r="H25" s="45"/>
      <c r="I25" s="42"/>
    </row>
    <row r="26" spans="2:7" ht="18">
      <c r="B26" s="31"/>
      <c r="C26" s="1"/>
      <c r="D26" s="3"/>
      <c r="G26" s="2"/>
    </row>
    <row r="28" ht="12.75">
      <c r="F28" s="39"/>
    </row>
  </sheetData>
  <sheetProtection password="C653" sheet="1" objects="1" scenarios="1"/>
  <mergeCells count="19">
    <mergeCell ref="A1:I1"/>
    <mergeCell ref="A3:I3"/>
    <mergeCell ref="I4:I18"/>
    <mergeCell ref="A4:A18"/>
    <mergeCell ref="E4:E18"/>
    <mergeCell ref="F4:H4"/>
    <mergeCell ref="B4:D4"/>
    <mergeCell ref="A19:I19"/>
    <mergeCell ref="B2:H2"/>
    <mergeCell ref="C5:D5"/>
    <mergeCell ref="B9:D9"/>
    <mergeCell ref="B14:D14"/>
    <mergeCell ref="G5:H5"/>
    <mergeCell ref="F9:H9"/>
    <mergeCell ref="F14:H14"/>
    <mergeCell ref="I20:I25"/>
    <mergeCell ref="A20:A25"/>
    <mergeCell ref="B25:H25"/>
    <mergeCell ref="B20:H24"/>
  </mergeCells>
  <hyperlinks>
    <hyperlink ref="B2" r:id="rId1" display="www.sherline.com"/>
  </hyperlinks>
  <printOptions/>
  <pageMargins left="0.75" right="0.75" top="1" bottom="1" header="0.5" footer="0.5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Craig Libuse</cp:lastModifiedBy>
  <dcterms:created xsi:type="dcterms:W3CDTF">2007-01-27T02:30:49Z</dcterms:created>
  <dcterms:modified xsi:type="dcterms:W3CDTF">2012-01-24T00:07:48Z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